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n_n\Desktop\"/>
    </mc:Choice>
  </mc:AlternateContent>
  <xr:revisionPtr revIDLastSave="0" documentId="13_ncr:1_{42AF78F7-BA1F-46DB-945C-AD79C13C3BA0}" xr6:coauthVersionLast="43" xr6:coauthVersionMax="43" xr10:uidLastSave="{00000000-0000-0000-0000-000000000000}"/>
  <bookViews>
    <workbookView xWindow="11685" yWindow="3645" windowWidth="25500" windowHeight="16200" tabRatio="714" xr2:uid="{00000000-000D-0000-FFFF-FFFF00000000}"/>
  </bookViews>
  <sheets>
    <sheet name="Calculator" sheetId="4" r:id="rId1"/>
    <sheet name="Validatio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B12" i="4"/>
  <c r="B25" i="4" l="1"/>
  <c r="B24" i="4"/>
  <c r="B18" i="4" l="1"/>
  <c r="B19" i="4" s="1"/>
  <c r="B15" i="4"/>
  <c r="B20" i="4" l="1"/>
</calcChain>
</file>

<file path=xl/sharedStrings.xml><?xml version="1.0" encoding="utf-8"?>
<sst xmlns="http://schemas.openxmlformats.org/spreadsheetml/2006/main" count="96" uniqueCount="58">
  <si>
    <t>mg/kg</t>
  </si>
  <si>
    <t>Exposure To Total Dust Per Hour</t>
  </si>
  <si>
    <t>Activity</t>
  </si>
  <si>
    <t>Potting plants using potting mix</t>
  </si>
  <si>
    <t>Preparing plots for planting using landscape soils/soil amendments/compost</t>
  </si>
  <si>
    <t>Spreading mulch - medium nuggets</t>
  </si>
  <si>
    <t>Spreading mulch – premium red mulch</t>
  </si>
  <si>
    <t>Spreading mulch - shredded</t>
  </si>
  <si>
    <t>µg/hour</t>
  </si>
  <si>
    <t>hours/day</t>
  </si>
  <si>
    <t>µg/day</t>
  </si>
  <si>
    <t xml:space="preserve">Equals the total Exposure per Day </t>
  </si>
  <si>
    <t>µg/kg</t>
  </si>
  <si>
    <t>µg/µg</t>
  </si>
  <si>
    <t>Element/Compound</t>
  </si>
  <si>
    <t>Arsenic (Inorganic Compounds)</t>
  </si>
  <si>
    <t>&lt; 0.06 (inhaled)</t>
  </si>
  <si>
    <t>&lt; 10 (other)</t>
  </si>
  <si>
    <t>Beryllium</t>
  </si>
  <si>
    <t>0.0002 (sulfate)</t>
  </si>
  <si>
    <t>Cadmium</t>
  </si>
  <si>
    <t>4.1 (oral)</t>
  </si>
  <si>
    <t>Chromium (Hexavalent Only)</t>
  </si>
  <si>
    <t>0.001 (inhalation)</t>
  </si>
  <si>
    <t>8.2 (oral)</t>
  </si>
  <si>
    <t>Cobalt</t>
  </si>
  <si>
    <t>None Established</t>
  </si>
  <si>
    <t>Lead</t>
  </si>
  <si>
    <t>Nickel</t>
  </si>
  <si>
    <t>0.05 inhalation</t>
  </si>
  <si>
    <t xml:space="preserve">15 (oral) </t>
  </si>
  <si>
    <t>NSRL µg/day</t>
  </si>
  <si>
    <t>MADL µg/day</t>
  </si>
  <si>
    <t>Prop 65 NSRL</t>
  </si>
  <si>
    <t>Prop 65 MADL</t>
  </si>
  <si>
    <t xml:space="preserve">Select Element/Compound for Evaluation </t>
  </si>
  <si>
    <t>Arsenic (Inorganic)</t>
  </si>
  <si>
    <t>Date:</t>
  </si>
  <si>
    <t xml:space="preserve">Assessor's Name: </t>
  </si>
  <si>
    <t>N/A</t>
  </si>
  <si>
    <t>Product Name:</t>
  </si>
  <si>
    <t>USER ENTRY</t>
  </si>
  <si>
    <t>Activity:</t>
  </si>
  <si>
    <r>
      <rPr>
        <sz val="11"/>
        <rFont val="Calibri"/>
        <family val="2"/>
        <scheme val="minor"/>
      </rPr>
      <t xml:space="preserve">If Step 7 is </t>
    </r>
    <r>
      <rPr>
        <sz val="11"/>
        <color rgb="FFFF0000"/>
        <rFont val="Calibri"/>
        <family val="2"/>
        <scheme val="minor"/>
      </rPr>
      <t xml:space="preserve">Red </t>
    </r>
    <r>
      <rPr>
        <sz val="11"/>
        <rFont val="Calibri"/>
        <family val="2"/>
        <scheme val="minor"/>
      </rPr>
      <t>=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Fail, Black = Pass</t>
    </r>
  </si>
  <si>
    <t xml:space="preserve">Lab ID#: </t>
  </si>
  <si>
    <t>© 2019 Mulch &amp; Soil Research Foundation, Inc. - All Rights Reserved</t>
  </si>
  <si>
    <r>
      <t xml:space="preserve">This is a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number calculator.  ONLY change </t>
    </r>
    <r>
      <rPr>
        <b/>
        <sz val="11"/>
        <color theme="8" tint="-0.249977111117893"/>
        <rFont val="Calibri"/>
        <family val="2"/>
        <scheme val="minor"/>
      </rPr>
      <t xml:space="preserve">BLUE numbers </t>
    </r>
    <r>
      <rPr>
        <b/>
        <sz val="11"/>
        <rFont val="Calibri"/>
        <family val="2"/>
        <scheme val="minor"/>
      </rPr>
      <t>or</t>
    </r>
    <r>
      <rPr>
        <b/>
        <sz val="11"/>
        <color theme="8" tint="-0.249977111117893"/>
        <rFont val="Calibri"/>
        <family val="2"/>
        <scheme val="minor"/>
      </rPr>
      <t xml:space="preserve"> BLUE Text</t>
    </r>
  </si>
  <si>
    <t>Step 1. Select product type</t>
  </si>
  <si>
    <t>Step 2. Select Total Dust Exposure per hour from Table to the Right</t>
  </si>
  <si>
    <t>Step 3. Enter number of hours exposed in a day</t>
  </si>
  <si>
    <t>Step 4. Enter your test data as mg/kg (or ppm)</t>
  </si>
  <si>
    <t>Step 5. Convert mg/kg to µg/kg (multiply by 1,000)</t>
  </si>
  <si>
    <t>Step 6. Convert µg/kg to µg/µg by dividing by 1,000,000,000</t>
  </si>
  <si>
    <t>Step 7.  Calculate Total Exposure value (Row 14 times Row 18)</t>
  </si>
  <si>
    <t xml:space="preserve">If value from Step 7 is Red, review MSRF report, page 9 for options regarding further evaluation. </t>
  </si>
  <si>
    <t>Prop 65 Exposure Assessment - Garden Mulch and Soil Products</t>
  </si>
  <si>
    <t>FINAL date: 4/25/19</t>
  </si>
  <si>
    <t xml:space="preserve">Step 8.  If value from Step 7 is black, Prop 65 labeling is not needed.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</si>
</sst>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0"/>
    <numFmt numFmtId="166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3" fillId="0" borderId="2" xfId="0" applyFont="1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164" fontId="0" fillId="0" borderId="3" xfId="0" applyNumberFormat="1" applyBorder="1"/>
    <xf numFmtId="0" fontId="3" fillId="0" borderId="3" xfId="0" applyFont="1" applyBorder="1"/>
    <xf numFmtId="165" fontId="0" fillId="0" borderId="3" xfId="0" applyNumberFormat="1" applyBorder="1"/>
    <xf numFmtId="0" fontId="3" fillId="0" borderId="2" xfId="0" applyFont="1" applyBorder="1" applyAlignment="1">
      <alignment horizontal="right"/>
    </xf>
    <xf numFmtId="164" fontId="9" fillId="0" borderId="2" xfId="0" applyNumberFormat="1" applyFont="1" applyBorder="1"/>
    <xf numFmtId="0" fontId="9" fillId="0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4" fillId="3" borderId="3" xfId="0" applyNumberFormat="1" applyFont="1" applyFill="1" applyBorder="1"/>
    <xf numFmtId="164" fontId="4" fillId="3" borderId="2" xfId="0" applyNumberFormat="1" applyFont="1" applyFill="1" applyBorder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66" fontId="14" fillId="3" borderId="0" xfId="0" applyNumberFormat="1" applyFont="1" applyFill="1" applyAlignment="1">
      <alignment horizontal="left"/>
    </xf>
    <xf numFmtId="0" fontId="10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15" fontId="14" fillId="3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8"/>
  <sheetViews>
    <sheetView showGridLines="0" tabSelected="1" workbookViewId="0">
      <selection activeCell="E48" sqref="E48"/>
    </sheetView>
  </sheetViews>
  <sheetFormatPr defaultColWidth="8.85546875" defaultRowHeight="15" x14ac:dyDescent="0.25"/>
  <cols>
    <col min="1" max="1" width="60" customWidth="1"/>
    <col min="2" max="2" width="16.28515625" customWidth="1"/>
    <col min="3" max="3" width="10" customWidth="1"/>
    <col min="4" max="4" width="5.85546875" customWidth="1"/>
    <col min="5" max="5" width="46.140625" customWidth="1"/>
    <col min="6" max="7" width="16.42578125" style="7" bestFit="1" customWidth="1"/>
    <col min="8" max="8" width="27.28515625" bestFit="1" customWidth="1"/>
  </cols>
  <sheetData>
    <row r="1" spans="1:7" ht="26.25" x14ac:dyDescent="0.4">
      <c r="A1" s="33" t="s">
        <v>55</v>
      </c>
      <c r="B1" s="33"/>
      <c r="C1" s="33"/>
      <c r="D1" s="33"/>
      <c r="E1" s="33"/>
      <c r="F1" s="33"/>
    </row>
    <row r="2" spans="1:7" x14ac:dyDescent="0.25">
      <c r="A2" s="34" t="s">
        <v>46</v>
      </c>
      <c r="B2" s="34"/>
      <c r="C2" s="34"/>
      <c r="D2" s="34"/>
      <c r="E2" s="34"/>
      <c r="F2" s="34"/>
    </row>
    <row r="3" spans="1:7" x14ac:dyDescent="0.25">
      <c r="A3" s="27"/>
      <c r="B3" s="27"/>
      <c r="C3" s="27"/>
      <c r="D3" s="27"/>
      <c r="E3" s="27"/>
      <c r="F3" s="27"/>
    </row>
    <row r="4" spans="1:7" s="32" customFormat="1" ht="18.75" x14ac:dyDescent="0.3">
      <c r="A4" s="30" t="s">
        <v>40</v>
      </c>
      <c r="B4" s="37" t="s">
        <v>41</v>
      </c>
      <c r="C4" s="37"/>
      <c r="D4" s="37"/>
      <c r="E4" s="37"/>
      <c r="F4" s="37"/>
      <c r="G4" s="31"/>
    </row>
    <row r="5" spans="1:7" s="32" customFormat="1" ht="18.75" x14ac:dyDescent="0.3">
      <c r="A5" s="30" t="s">
        <v>42</v>
      </c>
      <c r="B5" s="36" t="s">
        <v>3</v>
      </c>
      <c r="C5" s="36"/>
      <c r="D5" s="36"/>
      <c r="E5" s="36"/>
      <c r="F5" s="36"/>
      <c r="G5" s="31"/>
    </row>
    <row r="6" spans="1:7" s="32" customFormat="1" ht="18.75" x14ac:dyDescent="0.3">
      <c r="A6" s="30" t="s">
        <v>37</v>
      </c>
      <c r="B6" s="37" t="s">
        <v>41</v>
      </c>
      <c r="C6" s="37"/>
      <c r="D6" s="37"/>
      <c r="E6" s="37"/>
      <c r="F6" s="37"/>
      <c r="G6" s="31"/>
    </row>
    <row r="7" spans="1:7" s="32" customFormat="1" ht="18.75" x14ac:dyDescent="0.3">
      <c r="A7" s="30" t="s">
        <v>38</v>
      </c>
      <c r="B7" s="40" t="s">
        <v>41</v>
      </c>
      <c r="C7" s="40"/>
      <c r="D7" s="40"/>
      <c r="E7" s="40"/>
      <c r="F7" s="40"/>
      <c r="G7" s="31"/>
    </row>
    <row r="8" spans="1:7" s="32" customFormat="1" ht="18.75" x14ac:dyDescent="0.3">
      <c r="A8" s="30" t="s">
        <v>44</v>
      </c>
      <c r="B8" s="40" t="s">
        <v>41</v>
      </c>
      <c r="C8" s="40"/>
      <c r="D8" s="40"/>
      <c r="E8" s="40"/>
      <c r="F8" s="40"/>
      <c r="G8" s="31"/>
    </row>
    <row r="10" spans="1:7" x14ac:dyDescent="0.25">
      <c r="A10" s="15" t="s">
        <v>35</v>
      </c>
      <c r="B10" s="35" t="s">
        <v>36</v>
      </c>
      <c r="C10" s="35"/>
    </row>
    <row r="11" spans="1:7" x14ac:dyDescent="0.25">
      <c r="A11" s="1"/>
    </row>
    <row r="12" spans="1:7" x14ac:dyDescent="0.25">
      <c r="A12" s="15" t="s">
        <v>47</v>
      </c>
      <c r="B12" s="38" t="str">
        <f>B5</f>
        <v>Potting plants using potting mix</v>
      </c>
      <c r="C12" s="38"/>
      <c r="D12" s="38"/>
      <c r="E12" s="38"/>
      <c r="F12" s="38"/>
    </row>
    <row r="13" spans="1:7" ht="15.75" customHeight="1" x14ac:dyDescent="0.25">
      <c r="A13" s="15" t="s">
        <v>48</v>
      </c>
      <c r="B13" s="25">
        <f>VLOOKUP(B5,Validation!$H$2:$I$6,2,0)</f>
        <v>441.7</v>
      </c>
      <c r="C13" s="16" t="s">
        <v>8</v>
      </c>
      <c r="D13" s="2"/>
    </row>
    <row r="14" spans="1:7" ht="15.75" customHeight="1" x14ac:dyDescent="0.25">
      <c r="A14" s="20" t="s">
        <v>49</v>
      </c>
      <c r="B14" s="28">
        <v>8</v>
      </c>
      <c r="C14" s="19" t="s">
        <v>9</v>
      </c>
      <c r="E14" s="39" t="s">
        <v>1</v>
      </c>
      <c r="F14" s="39"/>
    </row>
    <row r="15" spans="1:7" ht="15.75" x14ac:dyDescent="0.25">
      <c r="A15" s="15" t="s">
        <v>11</v>
      </c>
      <c r="B15" s="17">
        <f>B13*B14</f>
        <v>3533.6</v>
      </c>
      <c r="C15" s="16" t="s">
        <v>10</v>
      </c>
      <c r="D15" s="2"/>
      <c r="E15" s="13" t="s">
        <v>2</v>
      </c>
      <c r="F15" s="14" t="s">
        <v>8</v>
      </c>
    </row>
    <row r="16" spans="1:7" ht="15.75" x14ac:dyDescent="0.25">
      <c r="A16" s="1"/>
      <c r="B16" s="3"/>
      <c r="E16" s="5" t="s">
        <v>3</v>
      </c>
      <c r="F16" s="4">
        <v>441.7</v>
      </c>
    </row>
    <row r="17" spans="1:7" ht="31.5" x14ac:dyDescent="0.25">
      <c r="A17" s="15" t="s">
        <v>50</v>
      </c>
      <c r="B17" s="29">
        <v>2</v>
      </c>
      <c r="C17" s="18" t="s">
        <v>0</v>
      </c>
      <c r="E17" s="5" t="s">
        <v>4</v>
      </c>
      <c r="F17" s="4">
        <v>341.7</v>
      </c>
    </row>
    <row r="18" spans="1:7" ht="15.75" x14ac:dyDescent="0.25">
      <c r="A18" s="20" t="s">
        <v>51</v>
      </c>
      <c r="B18" s="21">
        <f>B17*1000</f>
        <v>2000</v>
      </c>
      <c r="C18" s="22" t="s">
        <v>12</v>
      </c>
      <c r="D18" s="2"/>
      <c r="E18" s="5" t="s">
        <v>5</v>
      </c>
      <c r="F18" s="4">
        <v>387.5</v>
      </c>
    </row>
    <row r="19" spans="1:7" ht="15.75" x14ac:dyDescent="0.25">
      <c r="A19" s="20" t="s">
        <v>52</v>
      </c>
      <c r="B19" s="23">
        <f>B18/1000000000</f>
        <v>1.9999999999999999E-6</v>
      </c>
      <c r="C19" s="22" t="s">
        <v>13</v>
      </c>
      <c r="D19" s="2"/>
      <c r="E19" s="5" t="s">
        <v>6</v>
      </c>
      <c r="F19" s="4">
        <v>458.3</v>
      </c>
    </row>
    <row r="20" spans="1:7" ht="15.75" x14ac:dyDescent="0.25">
      <c r="A20" s="20" t="s">
        <v>53</v>
      </c>
      <c r="B20" s="23">
        <f>B15*B19</f>
        <v>7.0671999999999992E-3</v>
      </c>
      <c r="C20" s="22" t="s">
        <v>10</v>
      </c>
      <c r="D20" s="2"/>
      <c r="E20" s="5" t="s">
        <v>7</v>
      </c>
      <c r="F20" s="4">
        <v>395.8</v>
      </c>
    </row>
    <row r="21" spans="1:7" x14ac:dyDescent="0.25">
      <c r="A21" s="1"/>
      <c r="B21" s="41" t="s">
        <v>43</v>
      </c>
    </row>
    <row r="22" spans="1:7" x14ac:dyDescent="0.25">
      <c r="A22" s="1"/>
      <c r="B22" s="3"/>
    </row>
    <row r="23" spans="1:7" x14ac:dyDescent="0.25">
      <c r="A23" s="15"/>
      <c r="B23" s="24"/>
      <c r="C23" s="18"/>
      <c r="E23" s="11" t="s">
        <v>14</v>
      </c>
      <c r="F23" s="12" t="s">
        <v>31</v>
      </c>
      <c r="G23" s="12" t="s">
        <v>32</v>
      </c>
    </row>
    <row r="24" spans="1:7" x14ac:dyDescent="0.25">
      <c r="A24" s="20" t="s">
        <v>33</v>
      </c>
      <c r="B24" s="26">
        <f>VLOOKUP($B$10,Validation!$D$2:$F$8,2,0)</f>
        <v>0.06</v>
      </c>
      <c r="C24" s="44" t="s">
        <v>10</v>
      </c>
      <c r="E24" s="9" t="s">
        <v>15</v>
      </c>
      <c r="F24" s="10" t="s">
        <v>16</v>
      </c>
      <c r="G24" s="10" t="s">
        <v>17</v>
      </c>
    </row>
    <row r="25" spans="1:7" x14ac:dyDescent="0.25">
      <c r="A25" s="20" t="s">
        <v>34</v>
      </c>
      <c r="B25" s="26">
        <f>VLOOKUP($B$10,Validation!$D$2:$F$8,3,0)</f>
        <v>10</v>
      </c>
      <c r="C25" s="44" t="s">
        <v>10</v>
      </c>
      <c r="E25" s="9" t="s">
        <v>18</v>
      </c>
      <c r="F25" s="10">
        <v>0.1</v>
      </c>
      <c r="G25" s="10" t="s">
        <v>19</v>
      </c>
    </row>
    <row r="26" spans="1:7" ht="15" customHeight="1" x14ac:dyDescent="0.25">
      <c r="E26" s="9" t="s">
        <v>20</v>
      </c>
      <c r="F26" s="10" t="s">
        <v>21</v>
      </c>
      <c r="G26" s="10" t="s">
        <v>29</v>
      </c>
    </row>
    <row r="27" spans="1:7" ht="15" customHeight="1" x14ac:dyDescent="0.25">
      <c r="A27" s="43" t="s">
        <v>57</v>
      </c>
      <c r="B27" s="43"/>
      <c r="C27" s="18"/>
      <c r="E27" s="9" t="s">
        <v>22</v>
      </c>
      <c r="F27" s="10" t="s">
        <v>23</v>
      </c>
      <c r="G27" s="10" t="s">
        <v>24</v>
      </c>
    </row>
    <row r="28" spans="1:7" ht="15" customHeight="1" x14ac:dyDescent="0.25">
      <c r="E28" s="9" t="s">
        <v>25</v>
      </c>
      <c r="F28" s="10" t="s">
        <v>26</v>
      </c>
      <c r="G28" s="10" t="s">
        <v>26</v>
      </c>
    </row>
    <row r="29" spans="1:7" ht="15" customHeight="1" x14ac:dyDescent="0.25">
      <c r="A29" s="42" t="s">
        <v>54</v>
      </c>
      <c r="B29" s="42"/>
      <c r="C29" s="42"/>
      <c r="E29" s="9" t="s">
        <v>27</v>
      </c>
      <c r="F29" s="10" t="s">
        <v>30</v>
      </c>
      <c r="G29" s="10">
        <v>0.5</v>
      </c>
    </row>
    <row r="30" spans="1:7" ht="15" customHeight="1" x14ac:dyDescent="0.25">
      <c r="A30" s="42"/>
      <c r="B30" s="42"/>
      <c r="C30" s="42"/>
      <c r="E30" s="9" t="s">
        <v>28</v>
      </c>
      <c r="F30" s="10" t="s">
        <v>26</v>
      </c>
      <c r="G30" s="10" t="s">
        <v>26</v>
      </c>
    </row>
    <row r="31" spans="1:7" ht="15" customHeight="1" x14ac:dyDescent="0.25">
      <c r="E31" s="6"/>
      <c r="F31" s="8"/>
      <c r="G31" s="8"/>
    </row>
    <row r="32" spans="1:7" ht="15" customHeight="1" x14ac:dyDescent="0.25">
      <c r="E32" s="6"/>
      <c r="F32" s="8"/>
      <c r="G32" s="8"/>
    </row>
    <row r="33" spans="1:7" ht="15" customHeight="1" x14ac:dyDescent="0.25">
      <c r="A33" t="s">
        <v>45</v>
      </c>
      <c r="E33" s="6"/>
      <c r="F33" s="8"/>
      <c r="G33" s="8"/>
    </row>
    <row r="34" spans="1:7" ht="15.75" x14ac:dyDescent="0.25">
      <c r="E34" s="6"/>
      <c r="F34" s="8"/>
      <c r="G34" s="8"/>
    </row>
    <row r="35" spans="1:7" ht="15" customHeight="1" x14ac:dyDescent="0.25">
      <c r="A35" t="s">
        <v>56</v>
      </c>
      <c r="E35" s="6"/>
      <c r="F35" s="8"/>
      <c r="G35" s="8"/>
    </row>
    <row r="36" spans="1:7" ht="15" customHeight="1" x14ac:dyDescent="0.25">
      <c r="E36" s="6"/>
      <c r="F36" s="8"/>
      <c r="G36" s="8"/>
    </row>
    <row r="37" spans="1:7" ht="15" customHeight="1" x14ac:dyDescent="0.25">
      <c r="E37" s="6"/>
      <c r="F37" s="8"/>
      <c r="G37" s="8"/>
    </row>
    <row r="38" spans="1:7" ht="15" customHeight="1" x14ac:dyDescent="0.25">
      <c r="E38" s="6"/>
      <c r="F38" s="8"/>
      <c r="G38" s="8"/>
    </row>
  </sheetData>
  <mergeCells count="10">
    <mergeCell ref="A1:F1"/>
    <mergeCell ref="A2:F2"/>
    <mergeCell ref="E14:F14"/>
    <mergeCell ref="B10:C10"/>
    <mergeCell ref="B12:F12"/>
    <mergeCell ref="B5:F5"/>
    <mergeCell ref="B4:F4"/>
    <mergeCell ref="B6:F6"/>
    <mergeCell ref="B7:F7"/>
    <mergeCell ref="B8:F8"/>
  </mergeCells>
  <conditionalFormatting sqref="B20">
    <cfRule type="cellIs" dxfId="1" priority="1" operator="greaterThan">
      <formula>$B$25</formula>
    </cfRule>
    <cfRule type="cellIs" dxfId="0" priority="2" operator="greaterThan">
      <formula>$B$24</formula>
    </cfRule>
  </conditionalFormatting>
  <pageMargins left="0.5" right="0.5" top="0.75" bottom="0.75" header="0.3" footer="0.3"/>
  <pageSetup scale="72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Validation!$B$1:$B$7</xm:f>
          </x14:formula1>
          <xm:sqref>B10</xm:sqref>
        </x14:dataValidation>
        <x14:dataValidation type="list" allowBlank="1" showInputMessage="1" showErrorMessage="1" xr:uid="{3DA7381F-8F9A-4A0D-A59B-BA23BE574841}">
          <x14:formula1>
            <xm:f>Validation!$H$2:$H$6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8"/>
  <sheetViews>
    <sheetView topLeftCell="D1" workbookViewId="0">
      <selection activeCell="H9" sqref="H9"/>
    </sheetView>
  </sheetViews>
  <sheetFormatPr defaultColWidth="8.85546875" defaultRowHeight="15" x14ac:dyDescent="0.25"/>
  <cols>
    <col min="2" max="2" width="29.140625" bestFit="1" customWidth="1"/>
    <col min="4" max="4" width="27.28515625" bestFit="1" customWidth="1"/>
    <col min="5" max="5" width="12" bestFit="1" customWidth="1"/>
    <col min="6" max="6" width="12.7109375" bestFit="1" customWidth="1"/>
    <col min="8" max="8" width="30.28515625" bestFit="1" customWidth="1"/>
  </cols>
  <sheetData>
    <row r="1" spans="1:9" x14ac:dyDescent="0.25">
      <c r="A1">
        <v>1</v>
      </c>
      <c r="B1" t="s">
        <v>36</v>
      </c>
      <c r="D1" t="s">
        <v>14</v>
      </c>
      <c r="E1" t="s">
        <v>31</v>
      </c>
      <c r="F1" t="s">
        <v>32</v>
      </c>
      <c r="H1" t="s">
        <v>2</v>
      </c>
      <c r="I1" t="s">
        <v>8</v>
      </c>
    </row>
    <row r="2" spans="1:9" x14ac:dyDescent="0.25">
      <c r="A2">
        <v>2</v>
      </c>
      <c r="B2" t="s">
        <v>18</v>
      </c>
      <c r="D2" t="s">
        <v>36</v>
      </c>
      <c r="E2" s="1">
        <v>0.06</v>
      </c>
      <c r="F2" s="1">
        <v>10</v>
      </c>
      <c r="H2" t="s">
        <v>3</v>
      </c>
      <c r="I2">
        <v>441.7</v>
      </c>
    </row>
    <row r="3" spans="1:9" x14ac:dyDescent="0.25">
      <c r="A3">
        <v>3</v>
      </c>
      <c r="B3" t="s">
        <v>20</v>
      </c>
      <c r="D3" t="s">
        <v>18</v>
      </c>
      <c r="E3" s="1">
        <v>0.1</v>
      </c>
      <c r="F3" s="1">
        <v>2.0000000000000001E-4</v>
      </c>
      <c r="H3" t="s">
        <v>4</v>
      </c>
      <c r="I3">
        <v>341.7</v>
      </c>
    </row>
    <row r="4" spans="1:9" x14ac:dyDescent="0.25">
      <c r="A4">
        <v>4</v>
      </c>
      <c r="B4" t="s">
        <v>22</v>
      </c>
      <c r="D4" t="s">
        <v>20</v>
      </c>
      <c r="E4" s="1">
        <v>4.0999999999999996</v>
      </c>
      <c r="F4" s="1">
        <v>0.05</v>
      </c>
      <c r="H4" t="s">
        <v>5</v>
      </c>
      <c r="I4">
        <v>387.5</v>
      </c>
    </row>
    <row r="5" spans="1:9" x14ac:dyDescent="0.25">
      <c r="A5">
        <v>5</v>
      </c>
      <c r="B5" t="s">
        <v>25</v>
      </c>
      <c r="D5" t="s">
        <v>22</v>
      </c>
      <c r="E5" s="1">
        <v>1E-3</v>
      </c>
      <c r="F5" s="1">
        <v>8.1999999999999993</v>
      </c>
      <c r="H5" t="s">
        <v>6</v>
      </c>
      <c r="I5">
        <v>458.3</v>
      </c>
    </row>
    <row r="6" spans="1:9" x14ac:dyDescent="0.25">
      <c r="A6">
        <v>6</v>
      </c>
      <c r="B6" t="s">
        <v>27</v>
      </c>
      <c r="D6" t="s">
        <v>25</v>
      </c>
      <c r="E6" s="1" t="s">
        <v>39</v>
      </c>
      <c r="F6" s="1" t="s">
        <v>39</v>
      </c>
      <c r="H6" t="s">
        <v>7</v>
      </c>
      <c r="I6">
        <v>395.8</v>
      </c>
    </row>
    <row r="7" spans="1:9" x14ac:dyDescent="0.25">
      <c r="A7">
        <v>7</v>
      </c>
      <c r="B7" t="s">
        <v>28</v>
      </c>
      <c r="D7" t="s">
        <v>27</v>
      </c>
      <c r="E7" s="1">
        <v>15</v>
      </c>
      <c r="F7" s="1">
        <v>0.5</v>
      </c>
    </row>
    <row r="8" spans="1:9" x14ac:dyDescent="0.25">
      <c r="D8" t="s">
        <v>28</v>
      </c>
      <c r="E8" s="1" t="s">
        <v>39</v>
      </c>
      <c r="F8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Shin Nishime</cp:lastModifiedBy>
  <cp:lastPrinted>2019-04-26T21:38:24Z</cp:lastPrinted>
  <dcterms:created xsi:type="dcterms:W3CDTF">2019-02-22T21:43:03Z</dcterms:created>
  <dcterms:modified xsi:type="dcterms:W3CDTF">2019-04-26T21:50:44Z</dcterms:modified>
</cp:coreProperties>
</file>